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ala\Documents\"/>
    </mc:Choice>
  </mc:AlternateContent>
  <xr:revisionPtr revIDLastSave="0" documentId="13_ncr:1_{3CEACDA3-933A-4067-A869-C20A937D766A}" xr6:coauthVersionLast="47" xr6:coauthVersionMax="47" xr10:uidLastSave="{00000000-0000-0000-0000-000000000000}"/>
  <bookViews>
    <workbookView xWindow="-93" yWindow="-93" windowWidth="21520" windowHeight="12800" activeTab="1" xr2:uid="{146F0C4B-2697-4DB5-8B1C-40DDB87FA1B1}"/>
  </bookViews>
  <sheets>
    <sheet name="Loksnu svars" sheetId="1" r:id="rId1"/>
    <sheet name="Lazergriešanas cena un svar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H14" i="2" s="1"/>
  <c r="S10" i="2"/>
  <c r="S11" i="2"/>
  <c r="S12" i="2"/>
  <c r="S13" i="2"/>
  <c r="S14" i="2"/>
  <c r="S15" i="2"/>
  <c r="S16" i="2"/>
  <c r="S17" i="2"/>
  <c r="S18" i="2"/>
  <c r="S19" i="2"/>
  <c r="S20" i="2"/>
  <c r="S9" i="2"/>
  <c r="P10" i="1"/>
  <c r="N10" i="1"/>
  <c r="N13" i="1"/>
  <c r="P13" i="1" s="1"/>
  <c r="N17" i="1"/>
  <c r="P17" i="1" s="1"/>
  <c r="G20" i="2"/>
  <c r="H20" i="2" s="1"/>
  <c r="G19" i="2"/>
  <c r="J19" i="2" s="1"/>
  <c r="G18" i="2"/>
  <c r="H18" i="2" s="1"/>
  <c r="G17" i="2"/>
  <c r="J17" i="2" s="1"/>
  <c r="G16" i="2"/>
  <c r="H16" i="2" s="1"/>
  <c r="G15" i="2"/>
  <c r="J15" i="2" s="1"/>
  <c r="G13" i="2"/>
  <c r="J13" i="2" s="1"/>
  <c r="G12" i="2"/>
  <c r="H12" i="2" s="1"/>
  <c r="G11" i="2"/>
  <c r="J11" i="2" s="1"/>
  <c r="G10" i="2"/>
  <c r="H10" i="2" s="1"/>
  <c r="G9" i="2"/>
  <c r="J9" i="2" s="1"/>
  <c r="H11" i="1"/>
  <c r="I11" i="1" s="1"/>
  <c r="H12" i="1"/>
  <c r="K12" i="1" s="1"/>
  <c r="L12" i="1" s="1"/>
  <c r="G10" i="1"/>
  <c r="H10" i="1" s="1"/>
  <c r="G11" i="1"/>
  <c r="J11" i="1" s="1"/>
  <c r="G12" i="1"/>
  <c r="J12" i="1" s="1"/>
  <c r="G13" i="1"/>
  <c r="H13" i="1" s="1"/>
  <c r="G14" i="1"/>
  <c r="J14" i="1" s="1"/>
  <c r="G15" i="1"/>
  <c r="J15" i="1" s="1"/>
  <c r="G16" i="1"/>
  <c r="J16" i="1" s="1"/>
  <c r="G17" i="1"/>
  <c r="H17" i="1" s="1"/>
  <c r="G18" i="1"/>
  <c r="H18" i="1" s="1"/>
  <c r="N18" i="1" s="1"/>
  <c r="P18" i="1" s="1"/>
  <c r="G19" i="1"/>
  <c r="J19" i="1" s="1"/>
  <c r="G20" i="1"/>
  <c r="J20" i="1" s="1"/>
  <c r="G21" i="1"/>
  <c r="H21" i="1" s="1"/>
  <c r="N21" i="1" s="1"/>
  <c r="P21" i="1" s="1"/>
  <c r="G22" i="1"/>
  <c r="H22" i="1" s="1"/>
  <c r="N22" i="1" s="1"/>
  <c r="P22" i="1" s="1"/>
  <c r="G9" i="1"/>
  <c r="J9" i="1" s="1"/>
  <c r="H9" i="1" l="1"/>
  <c r="H20" i="1"/>
  <c r="H19" i="1"/>
  <c r="H16" i="1"/>
  <c r="H15" i="1"/>
  <c r="N12" i="1"/>
  <c r="P12" i="1" s="1"/>
  <c r="N11" i="1"/>
  <c r="P11" i="1" s="1"/>
  <c r="H9" i="2"/>
  <c r="K9" i="2" s="1"/>
  <c r="L9" i="2" s="1"/>
  <c r="H11" i="2"/>
  <c r="K11" i="2" s="1"/>
  <c r="L11" i="2" s="1"/>
  <c r="H13" i="2"/>
  <c r="K13" i="2" s="1"/>
  <c r="L13" i="2" s="1"/>
  <c r="H15" i="2"/>
  <c r="K15" i="2" s="1"/>
  <c r="L15" i="2" s="1"/>
  <c r="H17" i="2"/>
  <c r="K17" i="2" s="1"/>
  <c r="L17" i="2" s="1"/>
  <c r="H19" i="2"/>
  <c r="K19" i="2" s="1"/>
  <c r="L19" i="2" s="1"/>
  <c r="J10" i="2"/>
  <c r="J12" i="2"/>
  <c r="J14" i="2"/>
  <c r="J16" i="2"/>
  <c r="J18" i="2"/>
  <c r="J20" i="2"/>
  <c r="I10" i="2"/>
  <c r="N10" i="2" s="1"/>
  <c r="O10" i="2" s="1"/>
  <c r="K10" i="2"/>
  <c r="L10" i="2" s="1"/>
  <c r="I12" i="2"/>
  <c r="N12" i="2" s="1"/>
  <c r="O12" i="2" s="1"/>
  <c r="K12" i="2"/>
  <c r="L12" i="2" s="1"/>
  <c r="I14" i="2"/>
  <c r="N14" i="2" s="1"/>
  <c r="O14" i="2" s="1"/>
  <c r="K14" i="2"/>
  <c r="L14" i="2" s="1"/>
  <c r="I18" i="2"/>
  <c r="N18" i="2" s="1"/>
  <c r="O18" i="2" s="1"/>
  <c r="K18" i="2"/>
  <c r="L18" i="2" s="1"/>
  <c r="I20" i="2"/>
  <c r="N20" i="2" s="1"/>
  <c r="O20" i="2" s="1"/>
  <c r="K20" i="2"/>
  <c r="L20" i="2" s="1"/>
  <c r="I16" i="2"/>
  <c r="N16" i="2" s="1"/>
  <c r="O16" i="2" s="1"/>
  <c r="K16" i="2"/>
  <c r="L16" i="2" s="1"/>
  <c r="I13" i="2"/>
  <c r="N13" i="2" s="1"/>
  <c r="O13" i="2" s="1"/>
  <c r="I11" i="2"/>
  <c r="N11" i="2" s="1"/>
  <c r="O11" i="2" s="1"/>
  <c r="I18" i="1"/>
  <c r="K18" i="1"/>
  <c r="L18" i="1" s="1"/>
  <c r="I10" i="1"/>
  <c r="K10" i="1"/>
  <c r="L10" i="1" s="1"/>
  <c r="K13" i="1"/>
  <c r="L13" i="1" s="1"/>
  <c r="I13" i="1"/>
  <c r="I22" i="1"/>
  <c r="K22" i="1"/>
  <c r="L22" i="1" s="1"/>
  <c r="K21" i="1"/>
  <c r="L21" i="1" s="1"/>
  <c r="I21" i="1"/>
  <c r="K17" i="1"/>
  <c r="L17" i="1" s="1"/>
  <c r="I17" i="1"/>
  <c r="J22" i="1"/>
  <c r="J18" i="1"/>
  <c r="J10" i="1"/>
  <c r="J23" i="1" s="1"/>
  <c r="K20" i="1"/>
  <c r="L20" i="1" s="1"/>
  <c r="K16" i="1"/>
  <c r="L16" i="1" s="1"/>
  <c r="J17" i="1"/>
  <c r="J13" i="1"/>
  <c r="K19" i="1"/>
  <c r="L19" i="1" s="1"/>
  <c r="K15" i="1"/>
  <c r="L15" i="1" s="1"/>
  <c r="K11" i="1"/>
  <c r="L11" i="1" s="1"/>
  <c r="I12" i="1"/>
  <c r="H14" i="1"/>
  <c r="N14" i="1" s="1"/>
  <c r="P14" i="1" s="1"/>
  <c r="J21" i="1"/>
  <c r="K9" i="1"/>
  <c r="L9" i="1" s="1"/>
  <c r="I19" i="2" l="1"/>
  <c r="N19" i="2" s="1"/>
  <c r="O19" i="2" s="1"/>
  <c r="I15" i="1"/>
  <c r="N15" i="1"/>
  <c r="P15" i="1" s="1"/>
  <c r="I16" i="1"/>
  <c r="N16" i="1"/>
  <c r="P16" i="1" s="1"/>
  <c r="I19" i="1"/>
  <c r="N19" i="1"/>
  <c r="P19" i="1" s="1"/>
  <c r="I20" i="1"/>
  <c r="N20" i="1"/>
  <c r="P20" i="1" s="1"/>
  <c r="I9" i="1"/>
  <c r="N9" i="1"/>
  <c r="P9" i="1" s="1"/>
  <c r="I17" i="2"/>
  <c r="N17" i="2" s="1"/>
  <c r="O17" i="2" s="1"/>
  <c r="J21" i="2"/>
  <c r="L21" i="2"/>
  <c r="I9" i="2"/>
  <c r="N9" i="2" s="1"/>
  <c r="I15" i="2"/>
  <c r="N15" i="2" s="1"/>
  <c r="O15" i="2" s="1"/>
  <c r="K21" i="2"/>
  <c r="I14" i="1"/>
  <c r="K14" i="1"/>
  <c r="O9" i="2" l="1"/>
  <c r="L14" i="1"/>
  <c r="L23" i="1" s="1"/>
  <c r="K23" i="1"/>
</calcChain>
</file>

<file path=xl/sharedStrings.xml><?xml version="1.0" encoding="utf-8"?>
<sst xmlns="http://schemas.openxmlformats.org/spreadsheetml/2006/main" count="54" uniqueCount="33">
  <si>
    <t>Svara koificents</t>
  </si>
  <si>
    <t>Cena (gab)</t>
  </si>
  <si>
    <t>Cena (kopā)</t>
  </si>
  <si>
    <t>Aprēķins (šeit neko nemaini)</t>
  </si>
  <si>
    <t>Metāla svara koificents uz m2 - 7,85kg/m</t>
  </si>
  <si>
    <t>Lokšņu svara kalkulātors</t>
  </si>
  <si>
    <r>
      <t xml:space="preserve">Ievadi šos parametrus </t>
    </r>
    <r>
      <rPr>
        <b/>
        <sz val="12"/>
        <color rgb="FFFF0000"/>
        <rFont val="Calibri"/>
        <family val="2"/>
        <charset val="186"/>
        <scheme val="minor"/>
      </rPr>
      <t>(mm)</t>
    </r>
  </si>
  <si>
    <r>
      <t xml:space="preserve">Biezums </t>
    </r>
    <r>
      <rPr>
        <b/>
        <sz val="12"/>
        <color rgb="FFFF0000"/>
        <rFont val="Calibri"/>
        <family val="2"/>
        <charset val="186"/>
        <scheme val="minor"/>
      </rPr>
      <t>(mm)</t>
    </r>
  </si>
  <si>
    <r>
      <t xml:space="preserve">Platums </t>
    </r>
    <r>
      <rPr>
        <b/>
        <sz val="12"/>
        <color rgb="FFFF0000"/>
        <rFont val="Calibri"/>
        <family val="2"/>
        <charset val="186"/>
        <scheme val="minor"/>
      </rPr>
      <t>(mm)</t>
    </r>
  </si>
  <si>
    <r>
      <t xml:space="preserve">Garums </t>
    </r>
    <r>
      <rPr>
        <b/>
        <sz val="12"/>
        <color rgb="FFFF0000"/>
        <rFont val="Calibri"/>
        <family val="2"/>
        <charset val="186"/>
        <scheme val="minor"/>
      </rPr>
      <t>(mm)</t>
    </r>
  </si>
  <si>
    <r>
      <t xml:space="preserve">Daudzums </t>
    </r>
    <r>
      <rPr>
        <b/>
        <sz val="12"/>
        <color rgb="FFFF0000"/>
        <rFont val="Calibri"/>
        <family val="2"/>
        <charset val="186"/>
        <scheme val="minor"/>
      </rPr>
      <t>(gab)</t>
    </r>
  </si>
  <si>
    <t>m2 (gab)</t>
  </si>
  <si>
    <t>kg (kopā)</t>
  </si>
  <si>
    <t>kg (gab)</t>
  </si>
  <si>
    <t>m2 (kopā)</t>
  </si>
  <si>
    <t>Par gabalu</t>
  </si>
  <si>
    <t>Kopā</t>
  </si>
  <si>
    <t>Lzergriešanas cena</t>
  </si>
  <si>
    <t>bez PVN</t>
  </si>
  <si>
    <t>2 - 2,3eur/kg</t>
  </si>
  <si>
    <t>Minimālais pasūtījums/cena 50Eur no viena matriāla biezuma</t>
  </si>
  <si>
    <r>
      <t xml:space="preserve">Cena </t>
    </r>
    <r>
      <rPr>
        <b/>
        <sz val="12"/>
        <color rgb="FFFF0000"/>
        <rFont val="Calibri"/>
        <family val="2"/>
        <charset val="186"/>
        <scheme val="minor"/>
      </rPr>
      <t>kg (EUR)</t>
    </r>
  </si>
  <si>
    <r>
      <t xml:space="preserve">Cena </t>
    </r>
    <r>
      <rPr>
        <b/>
        <sz val="12"/>
        <color rgb="FFFF0000"/>
        <rFont val="Calibri"/>
        <family val="2"/>
        <charset val="186"/>
        <scheme val="minor"/>
      </rPr>
      <t>kg</t>
    </r>
    <r>
      <rPr>
        <b/>
        <sz val="12"/>
        <color theme="1"/>
        <rFont val="Calibri"/>
        <family val="2"/>
        <charset val="186"/>
        <scheme val="minor"/>
      </rPr>
      <t xml:space="preserve"> </t>
    </r>
    <r>
      <rPr>
        <b/>
        <sz val="12"/>
        <color rgb="FFFF0000"/>
        <rFont val="Calibri"/>
        <family val="2"/>
        <charset val="186"/>
        <scheme val="minor"/>
      </rPr>
      <t>(EUR)</t>
    </r>
  </si>
  <si>
    <t>Ievadi</t>
  </si>
  <si>
    <t>Aprēķins</t>
  </si>
  <si>
    <t>gabalu daudzums tonna</t>
  </si>
  <si>
    <t>Tonnas cena</t>
  </si>
  <si>
    <t>Cena par gab</t>
  </si>
  <si>
    <t>Tonnas cena (ja zināma gabala cena)</t>
  </si>
  <si>
    <t>Cena par m2</t>
  </si>
  <si>
    <t>50 vērtiba</t>
  </si>
  <si>
    <t>m2</t>
  </si>
  <si>
    <t>ar PVN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</si>
</sst>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5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10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8" xfId="0" applyFont="1" applyFill="1" applyBorder="1"/>
    <xf numFmtId="2" fontId="2" fillId="2" borderId="12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0" xfId="0" applyFo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/>
    </xf>
    <xf numFmtId="2" fontId="2" fillId="0" borderId="0" xfId="0" applyNumberFormat="1" applyFont="1"/>
    <xf numFmtId="0" fontId="1" fillId="4" borderId="7" xfId="0" applyFont="1" applyFill="1" applyBorder="1" applyAlignment="1">
      <alignment horizontal="center"/>
    </xf>
    <xf numFmtId="2" fontId="2" fillId="4" borderId="12" xfId="0" applyNumberFormat="1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0" fontId="1" fillId="3" borderId="25" xfId="0" applyFont="1" applyFill="1" applyBorder="1"/>
    <xf numFmtId="0" fontId="1" fillId="3" borderId="26" xfId="0" applyFont="1" applyFill="1" applyBorder="1"/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4" borderId="6" xfId="0" applyFont="1" applyFill="1" applyBorder="1"/>
    <xf numFmtId="0" fontId="1" fillId="4" borderId="8" xfId="0" applyFont="1" applyFill="1" applyBorder="1"/>
    <xf numFmtId="0" fontId="2" fillId="4" borderId="11" xfId="0" applyFont="1" applyFill="1" applyBorder="1" applyAlignment="1">
      <alignment horizontal="center"/>
    </xf>
    <xf numFmtId="164" fontId="2" fillId="4" borderId="13" xfId="0" applyNumberFormat="1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2" fontId="2" fillId="4" borderId="23" xfId="0" applyNumberFormat="1" applyFont="1" applyFill="1" applyBorder="1" applyAlignment="1">
      <alignment horizontal="center"/>
    </xf>
    <xf numFmtId="164" fontId="2" fillId="4" borderId="24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 vertical="center"/>
    </xf>
    <xf numFmtId="1" fontId="2" fillId="2" borderId="29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1" fontId="2" fillId="2" borderId="8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horizontal="center" wrapText="1"/>
    </xf>
    <xf numFmtId="0" fontId="1" fillId="5" borderId="29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 wrapText="1"/>
    </xf>
    <xf numFmtId="0" fontId="1" fillId="5" borderId="6" xfId="0" applyFont="1" applyFill="1" applyBorder="1" applyAlignment="1">
      <alignment horizont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08D9-A127-4A3B-8DAD-A1D1797C0593}">
  <dimension ref="A1:P23"/>
  <sheetViews>
    <sheetView workbookViewId="0">
      <pane xSplit="1" topLeftCell="B1" activePane="topRight" state="frozen"/>
      <selection activeCell="A4" sqref="A4"/>
      <selection pane="topRight" activeCell="Q13" sqref="Q13"/>
    </sheetView>
  </sheetViews>
  <sheetFormatPr defaultColWidth="8.87890625" defaultRowHeight="15.7" x14ac:dyDescent="0.55000000000000004"/>
  <cols>
    <col min="1" max="1" width="14.64453125" style="2" customWidth="1"/>
    <col min="2" max="2" width="14.1171875" style="2" customWidth="1"/>
    <col min="3" max="3" width="13.76171875" style="2" customWidth="1"/>
    <col min="4" max="4" width="16.87890625" style="2" customWidth="1"/>
    <col min="5" max="5" width="15" style="2" customWidth="1"/>
    <col min="6" max="6" width="16.76171875" style="2" customWidth="1"/>
    <col min="7" max="7" width="11.234375" style="2" customWidth="1"/>
    <col min="8" max="8" width="11.76171875" style="2" customWidth="1"/>
    <col min="9" max="9" width="11.41015625" style="2" customWidth="1"/>
    <col min="10" max="10" width="12.41015625" style="2" customWidth="1"/>
    <col min="11" max="11" width="11.41015625" style="2" customWidth="1"/>
    <col min="12" max="12" width="11.64453125" style="2" customWidth="1"/>
    <col min="13" max="13" width="8.87890625" style="2"/>
    <col min="14" max="14" width="17.76171875" style="2" customWidth="1"/>
    <col min="15" max="16384" width="8.87890625" style="2"/>
  </cols>
  <sheetData>
    <row r="1" spans="1:16" ht="20.7" x14ac:dyDescent="0.7">
      <c r="A1" s="13" t="s">
        <v>5</v>
      </c>
    </row>
    <row r="2" spans="1:16" x14ac:dyDescent="0.55000000000000004">
      <c r="A2" s="1"/>
    </row>
    <row r="3" spans="1:16" x14ac:dyDescent="0.55000000000000004">
      <c r="A3" s="2" t="s">
        <v>4</v>
      </c>
    </row>
    <row r="5" spans="1:16" ht="16" thickBot="1" x14ac:dyDescent="0.6">
      <c r="N5" s="1" t="s">
        <v>28</v>
      </c>
    </row>
    <row r="6" spans="1:16" ht="16" thickBot="1" x14ac:dyDescent="0.6">
      <c r="A6" s="63" t="s">
        <v>6</v>
      </c>
      <c r="B6" s="64"/>
      <c r="C6" s="64"/>
      <c r="D6" s="64"/>
      <c r="E6" s="65"/>
      <c r="F6" s="69" t="s">
        <v>3</v>
      </c>
      <c r="G6" s="70"/>
      <c r="H6" s="70"/>
      <c r="I6" s="70"/>
      <c r="J6" s="70"/>
      <c r="K6" s="70"/>
      <c r="L6" s="71"/>
      <c r="N6" s="44" t="s">
        <v>24</v>
      </c>
      <c r="O6" s="53" t="s">
        <v>23</v>
      </c>
      <c r="P6" s="45" t="s">
        <v>24</v>
      </c>
    </row>
    <row r="7" spans="1:16" ht="15.6" customHeight="1" x14ac:dyDescent="0.55000000000000004">
      <c r="A7" s="14"/>
      <c r="B7" s="15"/>
      <c r="C7" s="15"/>
      <c r="D7" s="15"/>
      <c r="E7" s="16"/>
      <c r="F7" s="26"/>
      <c r="G7" s="66" t="s">
        <v>15</v>
      </c>
      <c r="H7" s="67"/>
      <c r="I7" s="68"/>
      <c r="J7" s="69" t="s">
        <v>16</v>
      </c>
      <c r="K7" s="72"/>
      <c r="L7" s="73"/>
      <c r="N7" s="74" t="s">
        <v>25</v>
      </c>
      <c r="O7" s="59" t="s">
        <v>27</v>
      </c>
      <c r="P7" s="61" t="s">
        <v>26</v>
      </c>
    </row>
    <row r="8" spans="1:16" ht="16" thickBot="1" x14ac:dyDescent="0.6">
      <c r="A8" s="3" t="s">
        <v>7</v>
      </c>
      <c r="B8" s="4" t="s">
        <v>8</v>
      </c>
      <c r="C8" s="4" t="s">
        <v>9</v>
      </c>
      <c r="D8" s="4" t="s">
        <v>10</v>
      </c>
      <c r="E8" s="5" t="s">
        <v>21</v>
      </c>
      <c r="F8" s="27" t="s">
        <v>0</v>
      </c>
      <c r="G8" s="31" t="s">
        <v>11</v>
      </c>
      <c r="H8" s="19" t="s">
        <v>13</v>
      </c>
      <c r="I8" s="32" t="s">
        <v>1</v>
      </c>
      <c r="J8" s="21" t="s">
        <v>14</v>
      </c>
      <c r="K8" s="6" t="s">
        <v>12</v>
      </c>
      <c r="L8" s="7" t="s">
        <v>2</v>
      </c>
      <c r="N8" s="75"/>
      <c r="O8" s="60"/>
      <c r="P8" s="62"/>
    </row>
    <row r="9" spans="1:16" x14ac:dyDescent="0.55000000000000004">
      <c r="A9" s="38">
        <v>1</v>
      </c>
      <c r="B9" s="39">
        <v>1500</v>
      </c>
      <c r="C9" s="39">
        <v>3000</v>
      </c>
      <c r="D9" s="39"/>
      <c r="E9" s="40"/>
      <c r="F9" s="28">
        <v>7.85</v>
      </c>
      <c r="G9" s="33">
        <f>B9*C9/1000000</f>
        <v>4.5</v>
      </c>
      <c r="H9" s="20">
        <f>A9*F9*G9</f>
        <v>35.324999999999996</v>
      </c>
      <c r="I9" s="34">
        <f>E9*H9</f>
        <v>0</v>
      </c>
      <c r="J9" s="22">
        <f>D9*G9</f>
        <v>0</v>
      </c>
      <c r="K9" s="8">
        <f>D9*H9</f>
        <v>0</v>
      </c>
      <c r="L9" s="17">
        <f>D9*K9</f>
        <v>0</v>
      </c>
      <c r="N9" s="50">
        <f>1000/H9</f>
        <v>28.308563340410476</v>
      </c>
      <c r="O9" s="51"/>
      <c r="P9" s="52">
        <f>N9*O9</f>
        <v>0</v>
      </c>
    </row>
    <row r="10" spans="1:16" x14ac:dyDescent="0.55000000000000004">
      <c r="A10" s="9">
        <v>1.5</v>
      </c>
      <c r="B10" s="10">
        <v>1500</v>
      </c>
      <c r="C10" s="10">
        <v>3000</v>
      </c>
      <c r="D10" s="10"/>
      <c r="E10" s="41"/>
      <c r="F10" s="29">
        <v>7.85</v>
      </c>
      <c r="G10" s="33">
        <f t="shared" ref="G10:G22" si="0">B10*C10/1000000</f>
        <v>4.5</v>
      </c>
      <c r="H10" s="20">
        <f t="shared" ref="H10:H22" si="1">A10*F10*G10</f>
        <v>52.987499999999997</v>
      </c>
      <c r="I10" s="34">
        <f t="shared" ref="I10:I22" si="2">E10*H10</f>
        <v>0</v>
      </c>
      <c r="J10" s="22">
        <f t="shared" ref="J10:J22" si="3">D10*G10</f>
        <v>0</v>
      </c>
      <c r="K10" s="8">
        <f t="shared" ref="K10:K22" si="4">D10*H10</f>
        <v>0</v>
      </c>
      <c r="L10" s="17">
        <f>E10*K10</f>
        <v>0</v>
      </c>
      <c r="N10" s="46">
        <f t="shared" ref="N10:N22" si="5">1000/H10</f>
        <v>18.87237556027365</v>
      </c>
      <c r="O10" s="43"/>
      <c r="P10" s="47">
        <f t="shared" ref="P10:P22" si="6">N10*O10</f>
        <v>0</v>
      </c>
    </row>
    <row r="11" spans="1:16" x14ac:dyDescent="0.55000000000000004">
      <c r="A11" s="9">
        <v>2</v>
      </c>
      <c r="B11" s="10">
        <v>1500</v>
      </c>
      <c r="C11" s="10">
        <v>3000</v>
      </c>
      <c r="D11" s="10"/>
      <c r="E11" s="41"/>
      <c r="F11" s="29">
        <v>7.85</v>
      </c>
      <c r="G11" s="33">
        <f t="shared" si="0"/>
        <v>4.5</v>
      </c>
      <c r="H11" s="20">
        <f t="shared" si="1"/>
        <v>70.649999999999991</v>
      </c>
      <c r="I11" s="34">
        <f t="shared" si="2"/>
        <v>0</v>
      </c>
      <c r="J11" s="22">
        <f t="shared" si="3"/>
        <v>0</v>
      </c>
      <c r="K11" s="8">
        <f t="shared" si="4"/>
        <v>0</v>
      </c>
      <c r="L11" s="17">
        <f t="shared" ref="L11:L22" si="7">E11*K11</f>
        <v>0</v>
      </c>
      <c r="N11" s="46">
        <f t="shared" si="5"/>
        <v>14.154281670205238</v>
      </c>
      <c r="O11" s="43"/>
      <c r="P11" s="47">
        <f t="shared" si="6"/>
        <v>0</v>
      </c>
    </row>
    <row r="12" spans="1:16" x14ac:dyDescent="0.55000000000000004">
      <c r="A12" s="9">
        <v>3</v>
      </c>
      <c r="B12" s="10">
        <v>1500</v>
      </c>
      <c r="C12" s="10">
        <v>3000</v>
      </c>
      <c r="D12" s="10"/>
      <c r="E12" s="41"/>
      <c r="F12" s="29">
        <v>7.85</v>
      </c>
      <c r="G12" s="33">
        <f t="shared" si="0"/>
        <v>4.5</v>
      </c>
      <c r="H12" s="20">
        <f t="shared" si="1"/>
        <v>105.97499999999999</v>
      </c>
      <c r="I12" s="34">
        <f t="shared" si="2"/>
        <v>0</v>
      </c>
      <c r="J12" s="22">
        <f t="shared" si="3"/>
        <v>0</v>
      </c>
      <c r="K12" s="8">
        <f t="shared" si="4"/>
        <v>0</v>
      </c>
      <c r="L12" s="17">
        <f t="shared" si="7"/>
        <v>0</v>
      </c>
      <c r="N12" s="46">
        <f t="shared" si="5"/>
        <v>9.4361877801368248</v>
      </c>
      <c r="O12" s="43"/>
      <c r="P12" s="47">
        <f t="shared" si="6"/>
        <v>0</v>
      </c>
    </row>
    <row r="13" spans="1:16" x14ac:dyDescent="0.55000000000000004">
      <c r="A13" s="9">
        <v>4</v>
      </c>
      <c r="B13" s="10">
        <v>1500</v>
      </c>
      <c r="C13" s="10">
        <v>3000</v>
      </c>
      <c r="D13" s="10"/>
      <c r="E13" s="41"/>
      <c r="F13" s="29">
        <v>7.85</v>
      </c>
      <c r="G13" s="33">
        <f t="shared" si="0"/>
        <v>4.5</v>
      </c>
      <c r="H13" s="20">
        <f t="shared" si="1"/>
        <v>141.29999999999998</v>
      </c>
      <c r="I13" s="34">
        <f t="shared" si="2"/>
        <v>0</v>
      </c>
      <c r="J13" s="22">
        <f t="shared" si="3"/>
        <v>0</v>
      </c>
      <c r="K13" s="8">
        <f t="shared" si="4"/>
        <v>0</v>
      </c>
      <c r="L13" s="17">
        <f t="shared" si="7"/>
        <v>0</v>
      </c>
      <c r="N13" s="46">
        <f t="shared" si="5"/>
        <v>7.077140835102619</v>
      </c>
      <c r="O13" s="43"/>
      <c r="P13" s="47">
        <f t="shared" si="6"/>
        <v>0</v>
      </c>
    </row>
    <row r="14" spans="1:16" x14ac:dyDescent="0.55000000000000004">
      <c r="A14" s="9">
        <v>5</v>
      </c>
      <c r="B14" s="10">
        <v>1500</v>
      </c>
      <c r="C14" s="10">
        <v>3000</v>
      </c>
      <c r="D14" s="10"/>
      <c r="E14" s="41"/>
      <c r="F14" s="29">
        <v>7.85</v>
      </c>
      <c r="G14" s="33">
        <f t="shared" si="0"/>
        <v>4.5</v>
      </c>
      <c r="H14" s="20">
        <f t="shared" si="1"/>
        <v>176.625</v>
      </c>
      <c r="I14" s="34">
        <f t="shared" si="2"/>
        <v>0</v>
      </c>
      <c r="J14" s="22">
        <f t="shared" si="3"/>
        <v>0</v>
      </c>
      <c r="K14" s="8">
        <f t="shared" si="4"/>
        <v>0</v>
      </c>
      <c r="L14" s="17">
        <f t="shared" si="7"/>
        <v>0</v>
      </c>
      <c r="N14" s="46">
        <f t="shared" si="5"/>
        <v>5.6617126680820951</v>
      </c>
      <c r="O14" s="43"/>
      <c r="P14" s="47">
        <f t="shared" si="6"/>
        <v>0</v>
      </c>
    </row>
    <row r="15" spans="1:16" x14ac:dyDescent="0.55000000000000004">
      <c r="A15" s="9">
        <v>6</v>
      </c>
      <c r="B15" s="10">
        <v>1500</v>
      </c>
      <c r="C15" s="10">
        <v>3000</v>
      </c>
      <c r="D15" s="10"/>
      <c r="E15" s="41"/>
      <c r="F15" s="29">
        <v>7.85</v>
      </c>
      <c r="G15" s="33">
        <f t="shared" si="0"/>
        <v>4.5</v>
      </c>
      <c r="H15" s="20">
        <f t="shared" si="1"/>
        <v>211.95</v>
      </c>
      <c r="I15" s="34">
        <f t="shared" si="2"/>
        <v>0</v>
      </c>
      <c r="J15" s="22">
        <f t="shared" si="3"/>
        <v>0</v>
      </c>
      <c r="K15" s="8">
        <f t="shared" si="4"/>
        <v>0</v>
      </c>
      <c r="L15" s="17">
        <f t="shared" si="7"/>
        <v>0</v>
      </c>
      <c r="N15" s="46">
        <f t="shared" si="5"/>
        <v>4.7180938900684124</v>
      </c>
      <c r="O15" s="43"/>
      <c r="P15" s="47">
        <f t="shared" si="6"/>
        <v>0</v>
      </c>
    </row>
    <row r="16" spans="1:16" x14ac:dyDescent="0.55000000000000004">
      <c r="A16" s="9">
        <v>8</v>
      </c>
      <c r="B16" s="10">
        <v>1500</v>
      </c>
      <c r="C16" s="10">
        <v>3000</v>
      </c>
      <c r="D16" s="10"/>
      <c r="E16" s="41"/>
      <c r="F16" s="29">
        <v>7.85</v>
      </c>
      <c r="G16" s="33">
        <f t="shared" si="0"/>
        <v>4.5</v>
      </c>
      <c r="H16" s="20">
        <f t="shared" si="1"/>
        <v>282.59999999999997</v>
      </c>
      <c r="I16" s="34">
        <f t="shared" si="2"/>
        <v>0</v>
      </c>
      <c r="J16" s="22">
        <f t="shared" si="3"/>
        <v>0</v>
      </c>
      <c r="K16" s="8">
        <f t="shared" si="4"/>
        <v>0</v>
      </c>
      <c r="L16" s="17">
        <f t="shared" si="7"/>
        <v>0</v>
      </c>
      <c r="N16" s="46">
        <f t="shared" si="5"/>
        <v>3.5385704175513095</v>
      </c>
      <c r="O16" s="43"/>
      <c r="P16" s="47">
        <f t="shared" si="6"/>
        <v>0</v>
      </c>
    </row>
    <row r="17" spans="1:16" x14ac:dyDescent="0.55000000000000004">
      <c r="A17" s="9">
        <v>10</v>
      </c>
      <c r="B17" s="10">
        <v>1500</v>
      </c>
      <c r="C17" s="10">
        <v>3000</v>
      </c>
      <c r="D17" s="10"/>
      <c r="E17" s="41"/>
      <c r="F17" s="29">
        <v>7.85</v>
      </c>
      <c r="G17" s="33">
        <f t="shared" si="0"/>
        <v>4.5</v>
      </c>
      <c r="H17" s="20">
        <f t="shared" si="1"/>
        <v>353.25</v>
      </c>
      <c r="I17" s="34">
        <f t="shared" si="2"/>
        <v>0</v>
      </c>
      <c r="J17" s="22">
        <f t="shared" si="3"/>
        <v>0</v>
      </c>
      <c r="K17" s="8">
        <f t="shared" si="4"/>
        <v>0</v>
      </c>
      <c r="L17" s="17">
        <f t="shared" si="7"/>
        <v>0</v>
      </c>
      <c r="N17" s="46">
        <f t="shared" si="5"/>
        <v>2.8308563340410475</v>
      </c>
      <c r="O17" s="43"/>
      <c r="P17" s="47">
        <f t="shared" si="6"/>
        <v>0</v>
      </c>
    </row>
    <row r="18" spans="1:16" x14ac:dyDescent="0.55000000000000004">
      <c r="A18" s="9">
        <v>12</v>
      </c>
      <c r="B18" s="10">
        <v>1500</v>
      </c>
      <c r="C18" s="10">
        <v>3000</v>
      </c>
      <c r="D18" s="10"/>
      <c r="E18" s="41"/>
      <c r="F18" s="29">
        <v>7.85</v>
      </c>
      <c r="G18" s="33">
        <f t="shared" si="0"/>
        <v>4.5</v>
      </c>
      <c r="H18" s="20">
        <f t="shared" si="1"/>
        <v>423.9</v>
      </c>
      <c r="I18" s="34">
        <f t="shared" si="2"/>
        <v>0</v>
      </c>
      <c r="J18" s="22">
        <f t="shared" si="3"/>
        <v>0</v>
      </c>
      <c r="K18" s="8">
        <f t="shared" si="4"/>
        <v>0</v>
      </c>
      <c r="L18" s="17">
        <f t="shared" si="7"/>
        <v>0</v>
      </c>
      <c r="N18" s="46">
        <f t="shared" si="5"/>
        <v>2.3590469450342062</v>
      </c>
      <c r="O18" s="43"/>
      <c r="P18" s="47">
        <f t="shared" si="6"/>
        <v>0</v>
      </c>
    </row>
    <row r="19" spans="1:16" x14ac:dyDescent="0.55000000000000004">
      <c r="A19" s="9">
        <v>14</v>
      </c>
      <c r="B19" s="10">
        <v>1500</v>
      </c>
      <c r="C19" s="10">
        <v>3000</v>
      </c>
      <c r="D19" s="10"/>
      <c r="E19" s="41"/>
      <c r="F19" s="29">
        <v>7.85</v>
      </c>
      <c r="G19" s="33">
        <f t="shared" si="0"/>
        <v>4.5</v>
      </c>
      <c r="H19" s="20">
        <f t="shared" si="1"/>
        <v>494.54999999999995</v>
      </c>
      <c r="I19" s="34">
        <f t="shared" si="2"/>
        <v>0</v>
      </c>
      <c r="J19" s="22">
        <f t="shared" si="3"/>
        <v>0</v>
      </c>
      <c r="K19" s="8">
        <f t="shared" si="4"/>
        <v>0</v>
      </c>
      <c r="L19" s="17">
        <f t="shared" si="7"/>
        <v>0</v>
      </c>
      <c r="N19" s="46">
        <f t="shared" si="5"/>
        <v>2.0220402386007486</v>
      </c>
      <c r="O19" s="43"/>
      <c r="P19" s="47">
        <f t="shared" si="6"/>
        <v>0</v>
      </c>
    </row>
    <row r="20" spans="1:16" x14ac:dyDescent="0.55000000000000004">
      <c r="A20" s="9">
        <v>16</v>
      </c>
      <c r="B20" s="10">
        <v>1500</v>
      </c>
      <c r="C20" s="10">
        <v>3000</v>
      </c>
      <c r="D20" s="10"/>
      <c r="E20" s="41"/>
      <c r="F20" s="29">
        <v>7.85</v>
      </c>
      <c r="G20" s="33">
        <f t="shared" si="0"/>
        <v>4.5</v>
      </c>
      <c r="H20" s="20">
        <f t="shared" si="1"/>
        <v>565.19999999999993</v>
      </c>
      <c r="I20" s="34">
        <f t="shared" si="2"/>
        <v>0</v>
      </c>
      <c r="J20" s="22">
        <f t="shared" si="3"/>
        <v>0</v>
      </c>
      <c r="K20" s="8">
        <f t="shared" si="4"/>
        <v>0</v>
      </c>
      <c r="L20" s="17">
        <f t="shared" si="7"/>
        <v>0</v>
      </c>
      <c r="N20" s="46">
        <f t="shared" si="5"/>
        <v>1.7692852087756548</v>
      </c>
      <c r="O20" s="43"/>
      <c r="P20" s="47">
        <f t="shared" si="6"/>
        <v>0</v>
      </c>
    </row>
    <row r="21" spans="1:16" x14ac:dyDescent="0.55000000000000004">
      <c r="A21" s="9">
        <v>18</v>
      </c>
      <c r="B21" s="10">
        <v>1500</v>
      </c>
      <c r="C21" s="10">
        <v>3000</v>
      </c>
      <c r="D21" s="10"/>
      <c r="E21" s="41"/>
      <c r="F21" s="29">
        <v>7.85</v>
      </c>
      <c r="G21" s="33">
        <f t="shared" si="0"/>
        <v>4.5</v>
      </c>
      <c r="H21" s="20">
        <f t="shared" si="1"/>
        <v>635.84999999999991</v>
      </c>
      <c r="I21" s="34">
        <f t="shared" si="2"/>
        <v>0</v>
      </c>
      <c r="J21" s="22">
        <f t="shared" si="3"/>
        <v>0</v>
      </c>
      <c r="K21" s="8">
        <f t="shared" si="4"/>
        <v>0</v>
      </c>
      <c r="L21" s="17">
        <f t="shared" si="7"/>
        <v>0</v>
      </c>
      <c r="N21" s="46">
        <f t="shared" si="5"/>
        <v>1.5726979633561378</v>
      </c>
      <c r="O21" s="43"/>
      <c r="P21" s="47">
        <f t="shared" si="6"/>
        <v>0</v>
      </c>
    </row>
    <row r="22" spans="1:16" ht="16" thickBot="1" x14ac:dyDescent="0.6">
      <c r="A22" s="11">
        <v>20</v>
      </c>
      <c r="B22" s="12">
        <v>1500</v>
      </c>
      <c r="C22" s="12">
        <v>3000</v>
      </c>
      <c r="D22" s="12"/>
      <c r="E22" s="42"/>
      <c r="F22" s="30">
        <v>7.85</v>
      </c>
      <c r="G22" s="35">
        <f t="shared" si="0"/>
        <v>4.5</v>
      </c>
      <c r="H22" s="36">
        <f t="shared" si="1"/>
        <v>706.5</v>
      </c>
      <c r="I22" s="37">
        <f t="shared" si="2"/>
        <v>0</v>
      </c>
      <c r="J22" s="23">
        <f t="shared" si="3"/>
        <v>0</v>
      </c>
      <c r="K22" s="24">
        <f t="shared" si="4"/>
        <v>0</v>
      </c>
      <c r="L22" s="25">
        <f t="shared" si="7"/>
        <v>0</v>
      </c>
      <c r="N22" s="48">
        <f t="shared" si="5"/>
        <v>1.4154281670205238</v>
      </c>
      <c r="O22" s="49"/>
      <c r="P22" s="54">
        <f t="shared" si="6"/>
        <v>0</v>
      </c>
    </row>
    <row r="23" spans="1:16" x14ac:dyDescent="0.55000000000000004">
      <c r="I23" s="2" t="s">
        <v>16</v>
      </c>
      <c r="J23" s="18">
        <f>SUM(J9:J22)</f>
        <v>0</v>
      </c>
      <c r="K23" s="18">
        <f t="shared" ref="K23:L23" si="8">SUM(K9:K22)</f>
        <v>0</v>
      </c>
      <c r="L23" s="18">
        <f t="shared" si="8"/>
        <v>0</v>
      </c>
    </row>
  </sheetData>
  <mergeCells count="7">
    <mergeCell ref="O7:O8"/>
    <mergeCell ref="P7:P8"/>
    <mergeCell ref="A6:E6"/>
    <mergeCell ref="G7:I7"/>
    <mergeCell ref="F6:L6"/>
    <mergeCell ref="J7:L7"/>
    <mergeCell ref="N7:N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6ED04-101A-4C57-8110-B41774CB9E94}">
  <dimension ref="A1:S21"/>
  <sheetViews>
    <sheetView tabSelected="1" workbookViewId="0">
      <pane xSplit="1" topLeftCell="B1" activePane="topRight" state="frozen"/>
      <selection pane="topRight" activeCell="H19" sqref="H19"/>
    </sheetView>
  </sheetViews>
  <sheetFormatPr defaultColWidth="8.87890625" defaultRowHeight="15.7" x14ac:dyDescent="0.55000000000000004"/>
  <cols>
    <col min="1" max="1" width="14.64453125" style="2" customWidth="1"/>
    <col min="2" max="2" width="14.1171875" style="2" customWidth="1"/>
    <col min="3" max="3" width="13.76171875" style="2" customWidth="1"/>
    <col min="4" max="4" width="16.87890625" style="2" customWidth="1"/>
    <col min="5" max="5" width="13.1171875" style="2" customWidth="1"/>
    <col min="6" max="6" width="16.76171875" style="2" customWidth="1"/>
    <col min="7" max="7" width="11.234375" style="2" customWidth="1"/>
    <col min="8" max="8" width="11.76171875" style="2" customWidth="1"/>
    <col min="9" max="9" width="11.41015625" style="2" customWidth="1"/>
    <col min="10" max="10" width="12.41015625" style="2" customWidth="1"/>
    <col min="11" max="11" width="11.41015625" style="2" customWidth="1"/>
    <col min="12" max="12" width="11.64453125" style="2" customWidth="1"/>
    <col min="13" max="13" width="8.87890625" style="2"/>
    <col min="14" max="14" width="13.41015625" style="2" customWidth="1"/>
    <col min="15" max="17" width="8.87890625" style="2"/>
    <col min="18" max="18" width="9.3515625" style="2" bestFit="1" customWidth="1"/>
    <col min="19" max="19" width="12.3515625" style="2" bestFit="1" customWidth="1"/>
    <col min="20" max="16384" width="8.87890625" style="2"/>
  </cols>
  <sheetData>
    <row r="1" spans="1:19" ht="20.7" x14ac:dyDescent="0.7">
      <c r="A1" s="13" t="s">
        <v>5</v>
      </c>
    </row>
    <row r="2" spans="1:19" x14ac:dyDescent="0.55000000000000004">
      <c r="A2" s="1"/>
    </row>
    <row r="3" spans="1:19" x14ac:dyDescent="0.55000000000000004">
      <c r="A3" s="2" t="s">
        <v>4</v>
      </c>
    </row>
    <row r="4" spans="1:19" x14ac:dyDescent="0.55000000000000004">
      <c r="A4" s="2" t="s">
        <v>17</v>
      </c>
      <c r="C4" s="2" t="s">
        <v>19</v>
      </c>
      <c r="D4" s="2" t="s">
        <v>20</v>
      </c>
    </row>
    <row r="5" spans="1:19" ht="16" thickBot="1" x14ac:dyDescent="0.6">
      <c r="L5" s="2" t="s">
        <v>18</v>
      </c>
    </row>
    <row r="6" spans="1:19" ht="16" thickBot="1" x14ac:dyDescent="0.6">
      <c r="A6" s="63" t="s">
        <v>6</v>
      </c>
      <c r="B6" s="64"/>
      <c r="C6" s="64"/>
      <c r="D6" s="64"/>
      <c r="E6" s="65"/>
      <c r="F6" s="69" t="s">
        <v>3</v>
      </c>
      <c r="G6" s="70"/>
      <c r="H6" s="70"/>
      <c r="I6" s="70"/>
      <c r="J6" s="70"/>
      <c r="K6" s="70"/>
      <c r="L6" s="71"/>
      <c r="N6" s="2" t="s">
        <v>29</v>
      </c>
    </row>
    <row r="7" spans="1:19" x14ac:dyDescent="0.55000000000000004">
      <c r="A7" s="14"/>
      <c r="B7" s="15"/>
      <c r="C7" s="15"/>
      <c r="D7" s="15"/>
      <c r="E7" s="16"/>
      <c r="F7" s="26"/>
      <c r="G7" s="66" t="s">
        <v>15</v>
      </c>
      <c r="H7" s="67"/>
      <c r="I7" s="68"/>
      <c r="J7" s="69" t="s">
        <v>16</v>
      </c>
      <c r="K7" s="72"/>
      <c r="L7" s="73"/>
    </row>
    <row r="8" spans="1:19" ht="16" thickBot="1" x14ac:dyDescent="0.6">
      <c r="A8" s="3" t="s">
        <v>7</v>
      </c>
      <c r="B8" s="4" t="s">
        <v>8</v>
      </c>
      <c r="C8" s="4" t="s">
        <v>9</v>
      </c>
      <c r="D8" s="4" t="s">
        <v>10</v>
      </c>
      <c r="E8" s="5" t="s">
        <v>22</v>
      </c>
      <c r="F8" s="27" t="s">
        <v>0</v>
      </c>
      <c r="G8" s="31" t="s">
        <v>11</v>
      </c>
      <c r="H8" s="19" t="s">
        <v>13</v>
      </c>
      <c r="I8" s="32" t="s">
        <v>1</v>
      </c>
      <c r="J8" s="21" t="s">
        <v>14</v>
      </c>
      <c r="K8" s="6" t="s">
        <v>12</v>
      </c>
      <c r="L8" s="7" t="s">
        <v>2</v>
      </c>
      <c r="N8" s="2" t="s">
        <v>29</v>
      </c>
      <c r="O8" s="2" t="s">
        <v>30</v>
      </c>
      <c r="R8" s="58" t="s">
        <v>31</v>
      </c>
      <c r="S8" s="58" t="s">
        <v>32</v>
      </c>
    </row>
    <row r="9" spans="1:19" ht="16" thickBot="1" x14ac:dyDescent="0.6">
      <c r="A9" s="38">
        <v>1</v>
      </c>
      <c r="B9" s="39">
        <v>1500</v>
      </c>
      <c r="C9" s="39">
        <v>3000</v>
      </c>
      <c r="D9" s="39">
        <v>1</v>
      </c>
      <c r="E9" s="40">
        <v>2.5</v>
      </c>
      <c r="F9" s="28">
        <v>7.85</v>
      </c>
      <c r="G9" s="33">
        <f>B9*C9/1000000</f>
        <v>4.5</v>
      </c>
      <c r="H9" s="20">
        <f>A9*F9*G9</f>
        <v>35.324999999999996</v>
      </c>
      <c r="I9" s="34">
        <f>E9*H9</f>
        <v>88.312499999999986</v>
      </c>
      <c r="J9" s="22">
        <f>D9*G9</f>
        <v>4.5</v>
      </c>
      <c r="K9" s="8">
        <f>D9*H9</f>
        <v>35.324999999999996</v>
      </c>
      <c r="L9" s="17">
        <f>D9*K9</f>
        <v>35.324999999999996</v>
      </c>
      <c r="N9" s="56">
        <f>I9/G9</f>
        <v>19.624999999999996</v>
      </c>
      <c r="O9" s="57">
        <f>50/N9</f>
        <v>2.547770700636943</v>
      </c>
      <c r="Q9" s="55"/>
      <c r="R9" s="57">
        <v>19.624999999999996</v>
      </c>
      <c r="S9" s="57">
        <f>R9*1.21</f>
        <v>23.746249999999996</v>
      </c>
    </row>
    <row r="10" spans="1:19" ht="16" thickBot="1" x14ac:dyDescent="0.6">
      <c r="A10" s="9">
        <v>1.5</v>
      </c>
      <c r="B10" s="10">
        <v>1500</v>
      </c>
      <c r="C10" s="10">
        <v>3000</v>
      </c>
      <c r="D10" s="10">
        <v>1</v>
      </c>
      <c r="E10" s="40">
        <v>2.5</v>
      </c>
      <c r="F10" s="29">
        <v>7.85</v>
      </c>
      <c r="G10" s="33">
        <f t="shared" ref="G10:G20" si="0">B10*C10/1000000</f>
        <v>4.5</v>
      </c>
      <c r="H10" s="20">
        <f t="shared" ref="H10:H20" si="1">A10*F10*G10</f>
        <v>52.987499999999997</v>
      </c>
      <c r="I10" s="34">
        <f t="shared" ref="I10:I20" si="2">E10*H10</f>
        <v>132.46875</v>
      </c>
      <c r="J10" s="22">
        <f t="shared" ref="J10:J20" si="3">D10*G10</f>
        <v>4.5</v>
      </c>
      <c r="K10" s="8">
        <f t="shared" ref="K10:K20" si="4">D10*H10</f>
        <v>52.987499999999997</v>
      </c>
      <c r="L10" s="17">
        <f>E10*K10</f>
        <v>132.46875</v>
      </c>
      <c r="N10" s="56">
        <f t="shared" ref="N10:N20" si="5">I10/G10</f>
        <v>29.4375</v>
      </c>
      <c r="O10" s="57">
        <f t="shared" ref="O10:O20" si="6">50/N10</f>
        <v>1.6985138004246285</v>
      </c>
      <c r="Q10" s="55"/>
      <c r="R10" s="57">
        <v>29.4375</v>
      </c>
      <c r="S10" s="57">
        <f t="shared" ref="S10:S20" si="7">R10*1.21</f>
        <v>35.619374999999998</v>
      </c>
    </row>
    <row r="11" spans="1:19" ht="16" thickBot="1" x14ac:dyDescent="0.6">
      <c r="A11" s="9">
        <v>2</v>
      </c>
      <c r="B11" s="10">
        <v>1500</v>
      </c>
      <c r="C11" s="10">
        <v>3000</v>
      </c>
      <c r="D11" s="10">
        <v>1</v>
      </c>
      <c r="E11" s="40">
        <v>2.5</v>
      </c>
      <c r="F11" s="29">
        <v>7.85</v>
      </c>
      <c r="G11" s="33">
        <f t="shared" si="0"/>
        <v>4.5</v>
      </c>
      <c r="H11" s="20">
        <f t="shared" si="1"/>
        <v>70.649999999999991</v>
      </c>
      <c r="I11" s="34">
        <f t="shared" si="2"/>
        <v>176.62499999999997</v>
      </c>
      <c r="J11" s="22">
        <f t="shared" si="3"/>
        <v>4.5</v>
      </c>
      <c r="K11" s="8">
        <f t="shared" si="4"/>
        <v>70.649999999999991</v>
      </c>
      <c r="L11" s="17">
        <f t="shared" ref="L11:L20" si="8">E11*K11</f>
        <v>176.62499999999997</v>
      </c>
      <c r="N11" s="56">
        <f t="shared" si="5"/>
        <v>39.249999999999993</v>
      </c>
      <c r="O11" s="57">
        <f t="shared" si="6"/>
        <v>1.2738853503184715</v>
      </c>
      <c r="Q11" s="55"/>
      <c r="R11" s="57">
        <v>39.249999999999993</v>
      </c>
      <c r="S11" s="57">
        <f t="shared" si="7"/>
        <v>47.492499999999993</v>
      </c>
    </row>
    <row r="12" spans="1:19" x14ac:dyDescent="0.55000000000000004">
      <c r="A12" s="9">
        <v>3</v>
      </c>
      <c r="B12" s="10">
        <v>1500</v>
      </c>
      <c r="C12" s="10">
        <v>3000</v>
      </c>
      <c r="D12" s="10">
        <v>1</v>
      </c>
      <c r="E12" s="40">
        <v>2.5</v>
      </c>
      <c r="F12" s="29">
        <v>7.85</v>
      </c>
      <c r="G12" s="33">
        <f t="shared" si="0"/>
        <v>4.5</v>
      </c>
      <c r="H12" s="20">
        <f t="shared" si="1"/>
        <v>105.97499999999999</v>
      </c>
      <c r="I12" s="34">
        <f t="shared" si="2"/>
        <v>264.9375</v>
      </c>
      <c r="J12" s="22">
        <f t="shared" si="3"/>
        <v>4.5</v>
      </c>
      <c r="K12" s="8">
        <f t="shared" si="4"/>
        <v>105.97499999999999</v>
      </c>
      <c r="L12" s="17">
        <f t="shared" si="8"/>
        <v>264.9375</v>
      </c>
      <c r="N12" s="56">
        <f t="shared" si="5"/>
        <v>58.875</v>
      </c>
      <c r="O12" s="57">
        <f t="shared" si="6"/>
        <v>0.84925690021231426</v>
      </c>
      <c r="Q12" s="55"/>
      <c r="R12" s="57">
        <v>58.875</v>
      </c>
      <c r="S12" s="57">
        <f t="shared" si="7"/>
        <v>71.238749999999996</v>
      </c>
    </row>
    <row r="13" spans="1:19" x14ac:dyDescent="0.55000000000000004">
      <c r="A13" s="9">
        <v>4</v>
      </c>
      <c r="B13" s="10">
        <v>1500</v>
      </c>
      <c r="C13" s="10">
        <v>3000</v>
      </c>
      <c r="D13" s="10">
        <v>1</v>
      </c>
      <c r="E13" s="41">
        <v>2.2999999999999998</v>
      </c>
      <c r="F13" s="29">
        <v>7.85</v>
      </c>
      <c r="G13" s="33">
        <f t="shared" si="0"/>
        <v>4.5</v>
      </c>
      <c r="H13" s="20">
        <f t="shared" si="1"/>
        <v>141.29999999999998</v>
      </c>
      <c r="I13" s="34">
        <f t="shared" si="2"/>
        <v>324.98999999999995</v>
      </c>
      <c r="J13" s="22">
        <f t="shared" si="3"/>
        <v>4.5</v>
      </c>
      <c r="K13" s="8">
        <f t="shared" si="4"/>
        <v>141.29999999999998</v>
      </c>
      <c r="L13" s="17">
        <f t="shared" si="8"/>
        <v>324.98999999999995</v>
      </c>
      <c r="N13" s="56">
        <f t="shared" si="5"/>
        <v>72.219999999999985</v>
      </c>
      <c r="O13" s="57">
        <f t="shared" si="6"/>
        <v>0.69232899473829979</v>
      </c>
      <c r="Q13" s="55"/>
      <c r="R13" s="57">
        <v>72.219999999999985</v>
      </c>
      <c r="S13" s="57">
        <f t="shared" si="7"/>
        <v>87.386199999999974</v>
      </c>
    </row>
    <row r="14" spans="1:19" x14ac:dyDescent="0.55000000000000004">
      <c r="A14" s="9">
        <v>5</v>
      </c>
      <c r="B14" s="10">
        <v>1500</v>
      </c>
      <c r="C14" s="10">
        <v>3000</v>
      </c>
      <c r="D14" s="10">
        <v>1</v>
      </c>
      <c r="E14" s="41">
        <v>2.2999999999999998</v>
      </c>
      <c r="F14" s="29">
        <v>7.85</v>
      </c>
      <c r="G14" s="33">
        <f t="shared" si="0"/>
        <v>4.5</v>
      </c>
      <c r="H14" s="20">
        <f t="shared" si="1"/>
        <v>176.625</v>
      </c>
      <c r="I14" s="34">
        <f t="shared" si="2"/>
        <v>406.23749999999995</v>
      </c>
      <c r="J14" s="22">
        <f t="shared" si="3"/>
        <v>4.5</v>
      </c>
      <c r="K14" s="8">
        <f t="shared" si="4"/>
        <v>176.625</v>
      </c>
      <c r="L14" s="17">
        <f t="shared" si="8"/>
        <v>406.23749999999995</v>
      </c>
      <c r="N14" s="56">
        <f t="shared" si="5"/>
        <v>90.274999999999991</v>
      </c>
      <c r="O14" s="57">
        <f t="shared" si="6"/>
        <v>0.55386319579063981</v>
      </c>
      <c r="Q14" s="55"/>
      <c r="R14" s="57">
        <v>90.274999999999991</v>
      </c>
      <c r="S14" s="57">
        <f t="shared" si="7"/>
        <v>109.23274999999998</v>
      </c>
    </row>
    <row r="15" spans="1:19" x14ac:dyDescent="0.55000000000000004">
      <c r="A15" s="9">
        <v>6</v>
      </c>
      <c r="B15" s="10">
        <v>1500</v>
      </c>
      <c r="C15" s="10">
        <v>3000</v>
      </c>
      <c r="D15" s="10">
        <v>1</v>
      </c>
      <c r="E15" s="41">
        <v>2.2999999999999998</v>
      </c>
      <c r="F15" s="29">
        <v>7.85</v>
      </c>
      <c r="G15" s="33">
        <f t="shared" si="0"/>
        <v>4.5</v>
      </c>
      <c r="H15" s="20">
        <f t="shared" si="1"/>
        <v>211.95</v>
      </c>
      <c r="I15" s="34">
        <f t="shared" si="2"/>
        <v>487.48499999999996</v>
      </c>
      <c r="J15" s="22">
        <f t="shared" si="3"/>
        <v>4.5</v>
      </c>
      <c r="K15" s="8">
        <f t="shared" si="4"/>
        <v>211.95</v>
      </c>
      <c r="L15" s="17">
        <f t="shared" si="8"/>
        <v>487.48499999999996</v>
      </c>
      <c r="N15" s="56">
        <f t="shared" si="5"/>
        <v>108.32999999999998</v>
      </c>
      <c r="O15" s="57">
        <f t="shared" si="6"/>
        <v>0.46155266315886651</v>
      </c>
      <c r="Q15" s="55"/>
      <c r="R15" s="57">
        <v>108.32999999999998</v>
      </c>
      <c r="S15" s="57">
        <f t="shared" si="7"/>
        <v>131.07929999999999</v>
      </c>
    </row>
    <row r="16" spans="1:19" x14ac:dyDescent="0.55000000000000004">
      <c r="A16" s="9">
        <v>8</v>
      </c>
      <c r="B16" s="10">
        <v>1500</v>
      </c>
      <c r="C16" s="10">
        <v>3000</v>
      </c>
      <c r="D16" s="10">
        <v>1</v>
      </c>
      <c r="E16" s="41">
        <v>2.2999999999999998</v>
      </c>
      <c r="F16" s="29">
        <v>7.85</v>
      </c>
      <c r="G16" s="33">
        <f t="shared" si="0"/>
        <v>4.5</v>
      </c>
      <c r="H16" s="20">
        <f t="shared" si="1"/>
        <v>282.59999999999997</v>
      </c>
      <c r="I16" s="34">
        <f t="shared" si="2"/>
        <v>649.9799999999999</v>
      </c>
      <c r="J16" s="22">
        <f t="shared" si="3"/>
        <v>4.5</v>
      </c>
      <c r="K16" s="8">
        <f t="shared" si="4"/>
        <v>282.59999999999997</v>
      </c>
      <c r="L16" s="17">
        <f t="shared" si="8"/>
        <v>649.9799999999999</v>
      </c>
      <c r="N16" s="56">
        <f t="shared" si="5"/>
        <v>144.43999999999997</v>
      </c>
      <c r="O16" s="57">
        <f t="shared" si="6"/>
        <v>0.34616449736914989</v>
      </c>
      <c r="Q16" s="55"/>
      <c r="R16" s="57">
        <v>144.43999999999997</v>
      </c>
      <c r="S16" s="57">
        <f t="shared" si="7"/>
        <v>174.77239999999995</v>
      </c>
    </row>
    <row r="17" spans="1:19" x14ac:dyDescent="0.55000000000000004">
      <c r="A17" s="9">
        <v>10</v>
      </c>
      <c r="B17" s="10">
        <v>1500</v>
      </c>
      <c r="C17" s="10">
        <v>3000</v>
      </c>
      <c r="D17" s="10">
        <v>1</v>
      </c>
      <c r="E17" s="41">
        <v>2.2999999999999998</v>
      </c>
      <c r="F17" s="29">
        <v>7.85</v>
      </c>
      <c r="G17" s="33">
        <f t="shared" si="0"/>
        <v>4.5</v>
      </c>
      <c r="H17" s="20">
        <f t="shared" si="1"/>
        <v>353.25</v>
      </c>
      <c r="I17" s="34">
        <f t="shared" si="2"/>
        <v>812.47499999999991</v>
      </c>
      <c r="J17" s="22">
        <f t="shared" si="3"/>
        <v>4.5</v>
      </c>
      <c r="K17" s="8">
        <f t="shared" si="4"/>
        <v>353.25</v>
      </c>
      <c r="L17" s="17">
        <f t="shared" si="8"/>
        <v>812.47499999999991</v>
      </c>
      <c r="N17" s="56">
        <f t="shared" si="5"/>
        <v>180.54999999999998</v>
      </c>
      <c r="O17" s="57">
        <f t="shared" si="6"/>
        <v>0.2769315978953199</v>
      </c>
      <c r="Q17" s="55"/>
      <c r="R17" s="57">
        <v>180.54999999999998</v>
      </c>
      <c r="S17" s="57">
        <f t="shared" si="7"/>
        <v>218.46549999999996</v>
      </c>
    </row>
    <row r="18" spans="1:19" x14ac:dyDescent="0.55000000000000004">
      <c r="A18" s="9">
        <v>12</v>
      </c>
      <c r="B18" s="10">
        <v>1500</v>
      </c>
      <c r="C18" s="10">
        <v>3000</v>
      </c>
      <c r="D18" s="10">
        <v>1</v>
      </c>
      <c r="E18" s="41">
        <v>2</v>
      </c>
      <c r="F18" s="29">
        <v>7.85</v>
      </c>
      <c r="G18" s="33">
        <f t="shared" si="0"/>
        <v>4.5</v>
      </c>
      <c r="H18" s="20">
        <f t="shared" si="1"/>
        <v>423.9</v>
      </c>
      <c r="I18" s="34">
        <f t="shared" si="2"/>
        <v>847.8</v>
      </c>
      <c r="J18" s="22">
        <f t="shared" si="3"/>
        <v>4.5</v>
      </c>
      <c r="K18" s="8">
        <f t="shared" si="4"/>
        <v>423.9</v>
      </c>
      <c r="L18" s="17">
        <f t="shared" si="8"/>
        <v>847.8</v>
      </c>
      <c r="N18" s="56">
        <f t="shared" si="5"/>
        <v>188.39999999999998</v>
      </c>
      <c r="O18" s="57">
        <f t="shared" si="6"/>
        <v>0.26539278131634825</v>
      </c>
      <c r="Q18" s="55"/>
      <c r="R18" s="57">
        <v>188.39999999999998</v>
      </c>
      <c r="S18" s="57">
        <f t="shared" si="7"/>
        <v>227.96399999999997</v>
      </c>
    </row>
    <row r="19" spans="1:19" x14ac:dyDescent="0.55000000000000004">
      <c r="A19" s="9">
        <v>15</v>
      </c>
      <c r="B19" s="10">
        <v>160</v>
      </c>
      <c r="C19" s="10">
        <v>3000</v>
      </c>
      <c r="D19" s="10">
        <v>1</v>
      </c>
      <c r="E19" s="41">
        <v>2</v>
      </c>
      <c r="F19" s="29">
        <v>7.85</v>
      </c>
      <c r="G19" s="33">
        <f t="shared" si="0"/>
        <v>0.48</v>
      </c>
      <c r="H19" s="20">
        <f t="shared" si="1"/>
        <v>56.519999999999996</v>
      </c>
      <c r="I19" s="34">
        <f t="shared" si="2"/>
        <v>113.03999999999999</v>
      </c>
      <c r="J19" s="22">
        <f t="shared" si="3"/>
        <v>0.48</v>
      </c>
      <c r="K19" s="8">
        <f t="shared" si="4"/>
        <v>56.519999999999996</v>
      </c>
      <c r="L19" s="17">
        <f t="shared" si="8"/>
        <v>113.03999999999999</v>
      </c>
      <c r="N19" s="56">
        <f t="shared" si="5"/>
        <v>235.5</v>
      </c>
      <c r="O19" s="57">
        <f t="shared" si="6"/>
        <v>0.21231422505307856</v>
      </c>
      <c r="Q19" s="55"/>
      <c r="R19" s="57">
        <v>219.79999999999998</v>
      </c>
      <c r="S19" s="57">
        <f t="shared" si="7"/>
        <v>265.95799999999997</v>
      </c>
    </row>
    <row r="20" spans="1:19" x14ac:dyDescent="0.55000000000000004">
      <c r="A20" s="9">
        <v>16</v>
      </c>
      <c r="B20" s="10">
        <v>1500</v>
      </c>
      <c r="C20" s="10">
        <v>3000</v>
      </c>
      <c r="D20" s="10">
        <v>1</v>
      </c>
      <c r="E20" s="41">
        <v>2</v>
      </c>
      <c r="F20" s="29">
        <v>7.85</v>
      </c>
      <c r="G20" s="33">
        <f t="shared" si="0"/>
        <v>4.5</v>
      </c>
      <c r="H20" s="20">
        <f t="shared" si="1"/>
        <v>565.19999999999993</v>
      </c>
      <c r="I20" s="34">
        <f t="shared" si="2"/>
        <v>1130.3999999999999</v>
      </c>
      <c r="J20" s="22">
        <f t="shared" si="3"/>
        <v>4.5</v>
      </c>
      <c r="K20" s="8">
        <f t="shared" si="4"/>
        <v>565.19999999999993</v>
      </c>
      <c r="L20" s="17">
        <f t="shared" si="8"/>
        <v>1130.3999999999999</v>
      </c>
      <c r="N20" s="56">
        <f t="shared" si="5"/>
        <v>251.19999999999996</v>
      </c>
      <c r="O20" s="57">
        <f t="shared" si="6"/>
        <v>0.19904458598726119</v>
      </c>
      <c r="Q20" s="55"/>
      <c r="R20" s="57">
        <v>251.19999999999996</v>
      </c>
      <c r="S20" s="57">
        <f t="shared" si="7"/>
        <v>303.95199999999994</v>
      </c>
    </row>
    <row r="21" spans="1:19" x14ac:dyDescent="0.55000000000000004">
      <c r="I21" s="2" t="s">
        <v>16</v>
      </c>
      <c r="J21" s="18">
        <f>SUM(J9:J20)</f>
        <v>49.98</v>
      </c>
      <c r="K21" s="18">
        <f>SUM(K9:K20)</f>
        <v>2476.2824999999998</v>
      </c>
      <c r="L21" s="18">
        <f>SUM(L9:L20)</f>
        <v>5381.7637499999992</v>
      </c>
    </row>
  </sheetData>
  <mergeCells count="4">
    <mergeCell ref="A6:E6"/>
    <mergeCell ref="F6:L6"/>
    <mergeCell ref="G7:I7"/>
    <mergeCell ref="J7:L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Loksnu svars</vt:lpstr>
      <vt:lpstr>Lazergriešanas cena un svars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Aigars Šuvcāns  O1</dc:creator>
  <cp:lastModifiedBy>Aigars Šuvcāns  O1</cp:lastModifiedBy>
  <dcterms:created xsi:type="dcterms:W3CDTF">2024-10-01T14:23:14Z</dcterms:created>
  <dcterms:modified xsi:type="dcterms:W3CDTF">2025-03-05T18:04:12Z</dcterms:modified>
</cp:coreProperties>
</file>